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0b0e8ad956ad82/Töölaud/"/>
    </mc:Choice>
  </mc:AlternateContent>
  <xr:revisionPtr revIDLastSave="0" documentId="8_{F76DA393-FECE-4580-A988-03646C98D2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 -" sheetId="1" r:id="rId1"/>
  </sheets>
  <definedNames>
    <definedName name="_xlnm._FilterDatabase" localSheetId="0" hidden="1">'1 -'!$A$2:$C$33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E30" i="1"/>
  <c r="D30" i="1"/>
  <c r="H25" i="1"/>
  <c r="D15" i="1"/>
  <c r="D17" i="1" s="1"/>
  <c r="F15" i="1"/>
  <c r="F17" i="1" s="1"/>
  <c r="G15" i="1"/>
  <c r="G17" i="1" s="1"/>
  <c r="G10" i="1" s="1"/>
  <c r="G4" i="1" s="1"/>
  <c r="H19" i="1"/>
  <c r="H26" i="1"/>
  <c r="E15" i="1"/>
  <c r="E17" i="1" s="1"/>
  <c r="H6" i="1"/>
  <c r="H7" i="1"/>
  <c r="H8" i="1"/>
  <c r="H9" i="1"/>
  <c r="H11" i="1"/>
  <c r="H12" i="1"/>
  <c r="H13" i="1"/>
  <c r="H14" i="1"/>
  <c r="H18" i="1"/>
  <c r="H20" i="1"/>
  <c r="H21" i="1"/>
  <c r="H22" i="1"/>
  <c r="H23" i="1"/>
  <c r="H24" i="1"/>
  <c r="H27" i="1"/>
  <c r="H28" i="1"/>
  <c r="H29" i="1"/>
  <c r="H31" i="1"/>
  <c r="H32" i="1"/>
  <c r="H33" i="1"/>
  <c r="I10" i="1"/>
  <c r="E5" i="1"/>
  <c r="F5" i="1"/>
  <c r="G5" i="1"/>
  <c r="D5" i="1"/>
  <c r="H30" i="1" l="1"/>
  <c r="F10" i="1"/>
  <c r="F4" i="1" s="1"/>
  <c r="H15" i="1"/>
  <c r="E10" i="1"/>
  <c r="E4" i="1" s="1"/>
  <c r="D10" i="1"/>
  <c r="D4" i="1" s="1"/>
  <c r="H5" i="1"/>
  <c r="H16" i="1"/>
  <c r="H17" i="1" l="1"/>
  <c r="H10" i="1"/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tc={7F045CB6-1730-4188-81A6-D478A2B98921}</author>
    <author>tc={828CD3FF-E37C-4B19-88FA-A90376A6372E}</author>
    <author>tc={817CAA17-6EAE-4AAC-9B94-DEB792ED6C6C}</author>
    <author>tc={A11BE809-E104-494F-93A3-D828D62C3572}</author>
    <author>tc={F9467A6C-4E54-4B48-A704-75296BE197D7}</author>
    <author>tc={E4332C8A-0788-413E-9265-53C8635BB822}</author>
  </authors>
  <commentList>
    <comment ref="K7" authorId="0" shapeId="0" xr:uid="{7F045CB6-1730-4188-81A6-D478A2B98921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HH/HT
</t>
      </text>
    </comment>
    <comment ref="K14" authorId="1" shapeId="0" xr:uid="{828CD3FF-E37C-4B19-88FA-A90376A6372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HH/HT ja MTÜ-d</t>
      </text>
    </comment>
    <comment ref="L15" authorId="2" shapeId="0" xr:uid="{817CAA17-6EAE-4AAC-9B94-DEB792ED6C6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Maleva tasud</t>
      </text>
    </comment>
    <comment ref="L20" authorId="3" shapeId="0" xr:uid="{A11BE809-E104-494F-93A3-D828D62C357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Elektrikulu Tapal lõhki</t>
      </text>
    </comment>
    <comment ref="L29" authorId="4" shapeId="0" xr:uid="{F9467A6C-4E54-4B48-A704-75296BE197D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Üritused</t>
      </text>
    </comment>
    <comment ref="L31" authorId="5" shapeId="0" xr:uid="{E4332C8A-0788-413E-9265-53C8635BB82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hankelepingud</t>
      </text>
    </comment>
  </commentList>
</comments>
</file>

<file path=xl/sharedStrings.xml><?xml version="1.0" encoding="utf-8"?>
<sst xmlns="http://schemas.openxmlformats.org/spreadsheetml/2006/main" count="47" uniqueCount="46">
  <si>
    <t>Alaeelarve</t>
  </si>
  <si>
    <t>Eelarveosa</t>
  </si>
  <si>
    <t>Konto</t>
  </si>
  <si>
    <t>Tapa Noortekeskus tegevuskoht</t>
  </si>
  <si>
    <t>Tamsalu Noortekeskus tegevuskoht</t>
  </si>
  <si>
    <t>Muud tegevuskohad (Vajangu, Assamalla, Jäneda, Lehtse)</t>
  </si>
  <si>
    <t>Mobiilne noorsootöö</t>
  </si>
  <si>
    <t>KOKKU</t>
  </si>
  <si>
    <t>Katteallikas</t>
  </si>
  <si>
    <t>Kommentaar</t>
  </si>
  <si>
    <t>Eelarve 2023 - 2023
Täitmine 2023 (A)</t>
  </si>
  <si>
    <t>Eelarve 2023 - 2023
KEHTIV KOONDEELARVE I (30.03.2023)   (B)</t>
  </si>
  <si>
    <t/>
  </si>
  <si>
    <t>Noorsootöö ja noortekeskused</t>
  </si>
  <si>
    <t>Põhitegevuse tulud</t>
  </si>
  <si>
    <t>322290 Muud tulud spordi- ja puhkealasest tegevusest</t>
  </si>
  <si>
    <t>35000002 Haridus- ja Teadusministeerium</t>
  </si>
  <si>
    <t>35000011 Sotsiaalministeerium</t>
  </si>
  <si>
    <t>35008 muudelt residentidelt</t>
  </si>
  <si>
    <t>Põhitegevuse kulud</t>
  </si>
  <si>
    <t>413420 Sõidusoodustused</t>
  </si>
  <si>
    <t>413490 Muud toetused</t>
  </si>
  <si>
    <t>4500 Antud sihtfinantseerimine tegevuskuludeks</t>
  </si>
  <si>
    <t>45008 Sihtfin. muudele residentidele</t>
  </si>
  <si>
    <t>5002 Töötajate töötasu</t>
  </si>
  <si>
    <t>Hoonete ülalpidamiskulude kokkuhoid</t>
  </si>
  <si>
    <t>5005 TVL - töövõtu lepingud</t>
  </si>
  <si>
    <t>HH ja HT raha ja projektirahad</t>
  </si>
  <si>
    <t>506 TÖÖJÕUKULUDEGA KAASNEVAD MAKSUD JA SOTSIAALKINDLUSTUSMAKSED</t>
  </si>
  <si>
    <t>lõppevad hankelepingud</t>
  </si>
  <si>
    <t>550041 Kingitused ja auhinnad (va oma töötajatele)</t>
  </si>
  <si>
    <t>551100 Küte ja soojusenergia</t>
  </si>
  <si>
    <t>551101 Elekter</t>
  </si>
  <si>
    <t>551103 Korrashoiu- ja remondimaterjalid, lisaseadmed ja -tarvikud</t>
  </si>
  <si>
    <t>551105 Valveteenused</t>
  </si>
  <si>
    <t>551107 Kindlustusmaksed</t>
  </si>
  <si>
    <t>551127 Kindlustusmaksed</t>
  </si>
  <si>
    <t>5515 Inventar</t>
  </si>
  <si>
    <t>551480 Info- ja kommunikatsioonitehnoloogilise riist-ja tarkvara rent ja majutusteenus</t>
  </si>
  <si>
    <t>5521 Toiduained ja toitlustusteenused</t>
  </si>
  <si>
    <t>5525 Kommunikatsiooni-, kultuuri- ja vaba aja sisustamise kulud</t>
  </si>
  <si>
    <t>552520 Ürituste ja näituste korraldamise kulud</t>
  </si>
  <si>
    <t>552590 Muud kommunikatsiooni-, kultuuri- ja vaba aja sisustamise kulud</t>
  </si>
  <si>
    <t>553290 Muud eri- ja vormiriietusega seotud kulud</t>
  </si>
  <si>
    <t>554090 Muud mitmesugused majanduskulud</t>
  </si>
  <si>
    <t>551308 Isikliku sõiduauto kasutamise hüvitis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</si>
</sst>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sz val="8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4" fillId="0" borderId="0" xfId="1"/>
    <xf numFmtId="0" fontId="1" fillId="0" borderId="0" xfId="1" applyFont="1" applyAlignment="1">
      <alignment wrapText="1"/>
    </xf>
    <xf numFmtId="0" fontId="5" fillId="0" borderId="0" xfId="1" applyFont="1" applyAlignment="1">
      <alignment wrapText="1"/>
    </xf>
    <xf numFmtId="0" fontId="6" fillId="0" borderId="0" xfId="1" applyFont="1"/>
    <xf numFmtId="0" fontId="7" fillId="0" borderId="0" xfId="1" applyFont="1"/>
    <xf numFmtId="0" fontId="7" fillId="0" borderId="0" xfId="0" applyFont="1"/>
    <xf numFmtId="0" fontId="0" fillId="0" borderId="0" xfId="0" applyAlignment="1">
      <alignment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4" fillId="0" borderId="0" xfId="1" applyAlignment="1">
      <alignment wrapText="1"/>
    </xf>
    <xf numFmtId="0" fontId="1" fillId="2" borderId="0" xfId="1" applyFont="1" applyFill="1"/>
    <xf numFmtId="0" fontId="0" fillId="0" borderId="0" xfId="0" applyAlignment="1">
      <alignment horizontal="center" wrapText="1"/>
    </xf>
    <xf numFmtId="4" fontId="0" fillId="0" borderId="0" xfId="0" applyNumberFormat="1"/>
    <xf numFmtId="0" fontId="1" fillId="0" borderId="0" xfId="1" applyFont="1" applyAlignment="1">
      <alignment horizontal="center" textRotation="90"/>
    </xf>
    <xf numFmtId="4" fontId="1" fillId="0" borderId="0" xfId="1" applyNumberFormat="1" applyFont="1" applyAlignment="1">
      <alignment horizontal="right" wrapText="1"/>
    </xf>
    <xf numFmtId="4" fontId="2" fillId="0" borderId="0" xfId="1" applyNumberFormat="1" applyFont="1"/>
    <xf numFmtId="4" fontId="3" fillId="0" borderId="0" xfId="1" applyNumberFormat="1" applyFont="1"/>
    <xf numFmtId="4" fontId="4" fillId="0" borderId="0" xfId="1" applyNumberFormat="1"/>
    <xf numFmtId="4" fontId="1" fillId="0" borderId="0" xfId="1" applyNumberFormat="1" applyFont="1"/>
    <xf numFmtId="0" fontId="1" fillId="0" borderId="0" xfId="1" applyFont="1" applyFill="1"/>
  </cellXfs>
  <cellStyles count="2">
    <cellStyle name="Normaallaad" xfId="0" builtinId="0"/>
    <cellStyle name="Normal" xfId="1" xr:uid="{00000000-0005-0000-0000-00000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iina Haljasoks" id="{621DA159-4E59-417B-8E8D-A7405BB4DFEF}" userId="ee0b0e8ad956ad82" providerId="Windows Live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7" dT="2023-09-11T13:57:57.55" personId="{621DA159-4E59-417B-8E8D-A7405BB4DFEF}" id="{7F045CB6-1730-4188-81A6-D478A2B98921}">
    <text xml:space="preserve">HH/HT
</text>
  </threadedComment>
  <threadedComment ref="K14" dT="2023-09-11T13:57:27.95" personId="{621DA159-4E59-417B-8E8D-A7405BB4DFEF}" id="{828CD3FF-E37C-4B19-88FA-A90376A6372E}">
    <text>HH/HT ja MTÜ-d</text>
  </threadedComment>
  <threadedComment ref="L15" dT="2023-09-11T13:56:59.95" personId="{621DA159-4E59-417B-8E8D-A7405BB4DFEF}" id="{817CAA17-6EAE-4AAC-9B94-DEB792ED6C6C}">
    <text>Maleva tasud</text>
  </threadedComment>
  <threadedComment ref="L20" dT="2023-09-11T13:56:22.24" personId="{621DA159-4E59-417B-8E8D-A7405BB4DFEF}" id="{A11BE809-E104-494F-93A3-D828D62C3572}">
    <text>Elektrikulu Tapal lõhki</text>
  </threadedComment>
  <threadedComment ref="L29" dT="2023-09-11T13:56:04.14" personId="{621DA159-4E59-417B-8E8D-A7405BB4DFEF}" id="{F9467A6C-4E54-4B48-A704-75296BE197D7}">
    <text>Üritused</text>
  </threadedComment>
  <threadedComment ref="L31" dT="2023-09-11T13:55:35.21" personId="{621DA159-4E59-417B-8E8D-A7405BB4DFEF}" id="{E4332C8A-0788-413E-9265-53C8635BB822}">
    <text>hankelepingud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showOutlineSymbols="0" showWhiteSpace="0" workbookViewId="0">
      <pane ySplit="2" topLeftCell="A3" activePane="bottomLeft" state="frozenSplit"/>
      <selection pane="bottomLeft" activeCell="I21" sqref="I21"/>
    </sheetView>
  </sheetViews>
  <sheetFormatPr defaultRowHeight="13.8" x14ac:dyDescent="0.25"/>
  <cols>
    <col min="1" max="2" width="4" bestFit="1" customWidth="1"/>
    <col min="3" max="3" width="34.5" style="10" customWidth="1"/>
    <col min="4" max="4" width="12.69921875" customWidth="1"/>
    <col min="5" max="5" width="13.3984375" customWidth="1"/>
    <col min="6" max="6" width="13" customWidth="1"/>
    <col min="7" max="7" width="12.19921875" customWidth="1"/>
    <col min="8" max="8" width="12.19921875" style="9" customWidth="1"/>
    <col min="9" max="9" width="14.69921875" customWidth="1"/>
    <col min="10" max="10" width="14.69921875" style="10" customWidth="1"/>
    <col min="11" max="11" width="18" customWidth="1"/>
    <col min="12" max="12" width="22.5" customWidth="1"/>
  </cols>
  <sheetData>
    <row r="1" spans="1:12" x14ac:dyDescent="0.25">
      <c r="C1" s="15">
        <v>2024</v>
      </c>
    </row>
    <row r="2" spans="1:12" ht="66" x14ac:dyDescent="0.25">
      <c r="A2" s="17" t="s">
        <v>0</v>
      </c>
      <c r="B2" s="17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7</v>
      </c>
      <c r="I2" s="5" t="s">
        <v>8</v>
      </c>
      <c r="J2" s="5" t="s">
        <v>9</v>
      </c>
      <c r="K2" s="18" t="s">
        <v>10</v>
      </c>
      <c r="L2" s="18" t="s">
        <v>11</v>
      </c>
    </row>
    <row r="3" spans="1:12" ht="15.6" x14ac:dyDescent="0.3">
      <c r="A3" s="2"/>
      <c r="B3" s="2"/>
      <c r="C3" s="11" t="s">
        <v>12</v>
      </c>
      <c r="D3" s="2"/>
      <c r="E3" s="2"/>
      <c r="F3" s="2"/>
      <c r="G3" s="2"/>
      <c r="H3" s="7"/>
      <c r="I3" s="2"/>
      <c r="J3" s="11"/>
      <c r="K3" s="19">
        <v>-89660.18</v>
      </c>
      <c r="L3" s="19">
        <v>-137892.03</v>
      </c>
    </row>
    <row r="4" spans="1:12" x14ac:dyDescent="0.25">
      <c r="A4" s="3" t="s">
        <v>13</v>
      </c>
      <c r="B4" s="3"/>
      <c r="C4" s="12"/>
      <c r="D4" s="3">
        <f>D5-D10</f>
        <v>-33216.800000000003</v>
      </c>
      <c r="E4" s="3">
        <f t="shared" ref="E4:H4" si="0">E5-E10</f>
        <v>-20978.400000000001</v>
      </c>
      <c r="F4" s="3">
        <f t="shared" si="0"/>
        <v>-34937.599999999999</v>
      </c>
      <c r="G4" s="3">
        <f t="shared" si="0"/>
        <v>-7739.2000000000007</v>
      </c>
      <c r="H4" s="3">
        <f t="shared" si="0"/>
        <v>-96872.000000000029</v>
      </c>
      <c r="I4" s="3"/>
      <c r="J4" s="12"/>
      <c r="K4" s="20">
        <v>-89660.18</v>
      </c>
      <c r="L4" s="20">
        <v>-137892.03</v>
      </c>
    </row>
    <row r="5" spans="1:12" x14ac:dyDescent="0.25">
      <c r="A5" s="4"/>
      <c r="B5" s="4" t="s">
        <v>14</v>
      </c>
      <c r="C5" s="13"/>
      <c r="D5" s="4">
        <f>SUM(D6:D9)</f>
        <v>23240</v>
      </c>
      <c r="E5" s="4">
        <f t="shared" ref="E5:G5" si="1">SUM(E6:E9)</f>
        <v>10000</v>
      </c>
      <c r="F5" s="4">
        <f t="shared" si="1"/>
        <v>5000</v>
      </c>
      <c r="G5" s="4">
        <f t="shared" si="1"/>
        <v>5000</v>
      </c>
      <c r="H5" s="8">
        <f>SUM(D5:G5)</f>
        <v>43240</v>
      </c>
      <c r="I5" s="4"/>
      <c r="J5" s="13"/>
      <c r="K5" s="21">
        <v>13481</v>
      </c>
      <c r="L5" s="21">
        <v>11400</v>
      </c>
    </row>
    <row r="6" spans="1:12" ht="26.4" x14ac:dyDescent="0.25">
      <c r="A6" s="1"/>
      <c r="B6" s="1"/>
      <c r="C6" s="5" t="s">
        <v>15</v>
      </c>
      <c r="D6" s="1"/>
      <c r="E6" s="1"/>
      <c r="F6" s="1"/>
      <c r="G6" s="1"/>
      <c r="H6" s="8">
        <f t="shared" ref="H6:H33" si="2">SUM(D6:G6)</f>
        <v>0</v>
      </c>
      <c r="I6" s="1"/>
      <c r="J6" s="5"/>
      <c r="K6" s="22"/>
      <c r="L6" s="22">
        <v>1400</v>
      </c>
    </row>
    <row r="7" spans="1:12" x14ac:dyDescent="0.25">
      <c r="A7" s="1"/>
      <c r="B7" s="1"/>
      <c r="C7" s="5" t="s">
        <v>16</v>
      </c>
      <c r="D7" s="1">
        <v>23240</v>
      </c>
      <c r="E7" s="1">
        <v>10000</v>
      </c>
      <c r="F7" s="1">
        <v>5000</v>
      </c>
      <c r="G7" s="1">
        <v>5000</v>
      </c>
      <c r="H7" s="8">
        <f t="shared" si="2"/>
        <v>43240</v>
      </c>
      <c r="I7" s="1"/>
      <c r="J7" s="5"/>
      <c r="K7" s="22">
        <v>13481</v>
      </c>
      <c r="L7" s="22"/>
    </row>
    <row r="8" spans="1:12" x14ac:dyDescent="0.25">
      <c r="A8" s="1"/>
      <c r="B8" s="1"/>
      <c r="C8" s="5" t="s">
        <v>17</v>
      </c>
      <c r="D8" s="1"/>
      <c r="E8" s="1"/>
      <c r="F8" s="1"/>
      <c r="G8" s="1"/>
      <c r="H8" s="8">
        <f t="shared" si="2"/>
        <v>0</v>
      </c>
      <c r="I8" s="1"/>
      <c r="J8" s="5"/>
      <c r="K8" s="22"/>
      <c r="L8" s="22">
        <v>7000</v>
      </c>
    </row>
    <row r="9" spans="1:12" x14ac:dyDescent="0.25">
      <c r="A9" s="1"/>
      <c r="B9" s="1"/>
      <c r="C9" s="5" t="s">
        <v>18</v>
      </c>
      <c r="D9" s="1"/>
      <c r="E9" s="1"/>
      <c r="F9" s="1"/>
      <c r="G9" s="1"/>
      <c r="H9" s="8">
        <f t="shared" si="2"/>
        <v>0</v>
      </c>
      <c r="I9" s="1"/>
      <c r="J9" s="5"/>
      <c r="K9" s="22"/>
      <c r="L9" s="22">
        <v>3000</v>
      </c>
    </row>
    <row r="10" spans="1:12" x14ac:dyDescent="0.25">
      <c r="A10" s="4"/>
      <c r="B10" s="4" t="s">
        <v>19</v>
      </c>
      <c r="C10" s="13"/>
      <c r="D10" s="4">
        <f>SUM(D11:D33)</f>
        <v>56456.800000000003</v>
      </c>
      <c r="E10" s="4">
        <f>SUM(E11:E33)</f>
        <v>30978.400000000001</v>
      </c>
      <c r="F10" s="4">
        <f>SUM(F11:F33)</f>
        <v>39937.599999999999</v>
      </c>
      <c r="G10" s="4">
        <f>SUM(G11:G33)</f>
        <v>12739.2</v>
      </c>
      <c r="H10" s="8">
        <f t="shared" si="2"/>
        <v>140112.00000000003</v>
      </c>
      <c r="I10" s="8">
        <f>SUM(I11:I33)</f>
        <v>140240</v>
      </c>
      <c r="J10" s="13"/>
      <c r="K10" s="21">
        <v>103141.18</v>
      </c>
      <c r="L10" s="21">
        <v>149292.03</v>
      </c>
    </row>
    <row r="11" spans="1:12" x14ac:dyDescent="0.25">
      <c r="A11" s="1"/>
      <c r="B11" s="1"/>
      <c r="C11" s="5" t="s">
        <v>20</v>
      </c>
      <c r="D11" s="1"/>
      <c r="E11" s="1"/>
      <c r="F11" s="1"/>
      <c r="G11" s="1"/>
      <c r="H11" s="8">
        <f t="shared" si="2"/>
        <v>0</v>
      </c>
      <c r="I11" s="1"/>
      <c r="J11" s="5"/>
      <c r="K11" s="22">
        <v>2103.96</v>
      </c>
      <c r="L11" s="22"/>
    </row>
    <row r="12" spans="1:12" x14ac:dyDescent="0.25">
      <c r="A12" s="1"/>
      <c r="B12" s="1"/>
      <c r="C12" s="5" t="s">
        <v>21</v>
      </c>
      <c r="D12" s="1"/>
      <c r="E12" s="1"/>
      <c r="F12" s="1"/>
      <c r="G12" s="1"/>
      <c r="H12" s="8">
        <f t="shared" si="2"/>
        <v>0</v>
      </c>
      <c r="I12" s="1"/>
      <c r="J12" s="5"/>
      <c r="K12" s="22">
        <v>310</v>
      </c>
      <c r="L12" s="22">
        <v>3100</v>
      </c>
    </row>
    <row r="13" spans="1:12" ht="26.4" x14ac:dyDescent="0.25">
      <c r="A13" s="1"/>
      <c r="B13" s="1"/>
      <c r="C13" s="5" t="s">
        <v>22</v>
      </c>
      <c r="D13" s="1"/>
      <c r="E13" s="1"/>
      <c r="F13" s="1"/>
      <c r="G13" s="1"/>
      <c r="H13" s="8">
        <f t="shared" si="2"/>
        <v>0</v>
      </c>
      <c r="I13" s="1"/>
      <c r="J13" s="5"/>
      <c r="K13" s="22"/>
      <c r="L13" s="22">
        <v>15800</v>
      </c>
    </row>
    <row r="14" spans="1:12" x14ac:dyDescent="0.25">
      <c r="A14" s="1"/>
      <c r="B14" s="1"/>
      <c r="C14" s="5" t="s">
        <v>23</v>
      </c>
      <c r="D14" s="1"/>
      <c r="E14" s="1"/>
      <c r="F14" s="1"/>
      <c r="G14" s="1"/>
      <c r="H14" s="8">
        <f t="shared" si="2"/>
        <v>0</v>
      </c>
      <c r="I14" s="1"/>
      <c r="J14" s="5"/>
      <c r="K14" s="22">
        <v>41105</v>
      </c>
      <c r="L14" s="22">
        <v>26285</v>
      </c>
    </row>
    <row r="15" spans="1:12" ht="39.6" x14ac:dyDescent="0.25">
      <c r="A15" s="1"/>
      <c r="B15" s="1"/>
      <c r="C15" s="5" t="s">
        <v>24</v>
      </c>
      <c r="D15" s="23">
        <f>1400*12*2</f>
        <v>33600</v>
      </c>
      <c r="E15" s="23">
        <f t="shared" ref="E15" si="3">1400*12</f>
        <v>16800</v>
      </c>
      <c r="F15" s="23">
        <f>1400*12*1.5</f>
        <v>25200</v>
      </c>
      <c r="G15" s="23">
        <f>1400*0.5*12</f>
        <v>8400</v>
      </c>
      <c r="H15" s="8">
        <f t="shared" si="2"/>
        <v>84000</v>
      </c>
      <c r="I15" s="1">
        <v>40000</v>
      </c>
      <c r="J15" s="5" t="s">
        <v>25</v>
      </c>
      <c r="K15" s="22">
        <v>13614.18</v>
      </c>
      <c r="L15" s="22">
        <v>14536.03</v>
      </c>
    </row>
    <row r="16" spans="1:12" ht="26.4" x14ac:dyDescent="0.25">
      <c r="A16" s="1"/>
      <c r="B16" s="1"/>
      <c r="C16" s="5" t="s">
        <v>26</v>
      </c>
      <c r="D16" s="1">
        <v>0</v>
      </c>
      <c r="E16" s="1"/>
      <c r="F16" s="1"/>
      <c r="G16" s="1"/>
      <c r="H16" s="8">
        <f t="shared" si="2"/>
        <v>0</v>
      </c>
      <c r="I16" s="1">
        <v>13240</v>
      </c>
      <c r="J16" s="5" t="s">
        <v>27</v>
      </c>
      <c r="K16" s="22">
        <v>880</v>
      </c>
      <c r="L16" s="22">
        <v>2090</v>
      </c>
    </row>
    <row r="17" spans="1:12" ht="39.6" x14ac:dyDescent="0.25">
      <c r="A17" s="1"/>
      <c r="B17" s="1"/>
      <c r="C17" s="5" t="s">
        <v>28</v>
      </c>
      <c r="D17" s="1">
        <f>(D15+D16)*0.338</f>
        <v>11356.800000000001</v>
      </c>
      <c r="E17" s="1">
        <f t="shared" ref="E17:H17" si="4">(E15+E16)*0.338</f>
        <v>5678.4000000000005</v>
      </c>
      <c r="F17" s="1">
        <f t="shared" si="4"/>
        <v>8517.6</v>
      </c>
      <c r="G17" s="1">
        <f t="shared" si="4"/>
        <v>2839.2000000000003</v>
      </c>
      <c r="H17" s="1">
        <f t="shared" si="4"/>
        <v>28392.000000000004</v>
      </c>
      <c r="I17" s="14">
        <v>57000</v>
      </c>
      <c r="J17" s="5" t="s">
        <v>29</v>
      </c>
      <c r="K17" s="22">
        <v>4899.3599999999997</v>
      </c>
      <c r="L17" s="22">
        <v>5620</v>
      </c>
    </row>
    <row r="18" spans="1:12" ht="26.4" x14ac:dyDescent="0.25">
      <c r="A18" s="1"/>
      <c r="B18" s="1"/>
      <c r="C18" s="5" t="s">
        <v>30</v>
      </c>
      <c r="D18" s="1"/>
      <c r="E18" s="1"/>
      <c r="F18" s="1"/>
      <c r="G18" s="1"/>
      <c r="H18" s="8">
        <f t="shared" si="2"/>
        <v>0</v>
      </c>
      <c r="I18" s="1"/>
      <c r="J18" s="5"/>
      <c r="K18" s="22"/>
      <c r="L18" s="22">
        <v>750</v>
      </c>
    </row>
    <row r="19" spans="1:12" x14ac:dyDescent="0.25">
      <c r="A19" s="1"/>
      <c r="B19" s="1"/>
      <c r="C19" s="5" t="s">
        <v>31</v>
      </c>
      <c r="D19" s="1"/>
      <c r="E19" s="1">
        <v>2000</v>
      </c>
      <c r="F19" s="1">
        <v>720</v>
      </c>
      <c r="G19" s="1"/>
      <c r="H19" s="8">
        <f t="shared" si="2"/>
        <v>2720</v>
      </c>
      <c r="I19" s="1"/>
      <c r="J19" s="5"/>
      <c r="K19" s="22"/>
      <c r="L19" s="22"/>
    </row>
    <row r="20" spans="1:12" x14ac:dyDescent="0.25">
      <c r="A20" s="1"/>
      <c r="B20" s="1"/>
      <c r="C20" s="5" t="s">
        <v>32</v>
      </c>
      <c r="D20" s="1">
        <v>5000</v>
      </c>
      <c r="E20" s="1"/>
      <c r="F20" s="1"/>
      <c r="G20" s="1"/>
      <c r="H20" s="8">
        <f t="shared" si="2"/>
        <v>5000</v>
      </c>
      <c r="I20" s="1"/>
      <c r="J20" s="5"/>
      <c r="K20" s="22">
        <v>5684.33</v>
      </c>
      <c r="L20" s="22">
        <v>5000</v>
      </c>
    </row>
    <row r="21" spans="1:12" ht="26.4" x14ac:dyDescent="0.25">
      <c r="A21" s="1"/>
      <c r="B21" s="1"/>
      <c r="C21" s="5" t="s">
        <v>33</v>
      </c>
      <c r="D21" s="1"/>
      <c r="E21" s="1"/>
      <c r="F21" s="1"/>
      <c r="G21" s="1"/>
      <c r="H21" s="8">
        <f t="shared" si="2"/>
        <v>0</v>
      </c>
      <c r="I21" s="1"/>
      <c r="J21" s="5"/>
      <c r="K21" s="22"/>
      <c r="L21" s="22">
        <v>360</v>
      </c>
    </row>
    <row r="22" spans="1:12" x14ac:dyDescent="0.25">
      <c r="A22" s="1"/>
      <c r="B22" s="1"/>
      <c r="C22" s="5" t="s">
        <v>34</v>
      </c>
      <c r="D22" s="1"/>
      <c r="E22" s="1"/>
      <c r="F22" s="1"/>
      <c r="G22" s="1"/>
      <c r="H22" s="8">
        <f t="shared" si="2"/>
        <v>0</v>
      </c>
      <c r="I22" s="1"/>
      <c r="J22" s="5"/>
      <c r="K22" s="22">
        <v>199.08</v>
      </c>
      <c r="L22" s="22">
        <v>630</v>
      </c>
    </row>
    <row r="23" spans="1:12" x14ac:dyDescent="0.25">
      <c r="A23" s="1"/>
      <c r="B23" s="1"/>
      <c r="C23" s="5" t="s">
        <v>35</v>
      </c>
      <c r="D23" s="1"/>
      <c r="E23" s="1"/>
      <c r="F23" s="1"/>
      <c r="G23" s="1"/>
      <c r="H23" s="8">
        <f t="shared" si="2"/>
        <v>0</v>
      </c>
      <c r="I23" s="1"/>
      <c r="J23" s="5"/>
      <c r="K23" s="22">
        <v>21.08</v>
      </c>
      <c r="L23" s="22"/>
    </row>
    <row r="24" spans="1:12" x14ac:dyDescent="0.25">
      <c r="A24" s="1"/>
      <c r="B24" s="1"/>
      <c r="C24" s="5" t="s">
        <v>36</v>
      </c>
      <c r="D24" s="1"/>
      <c r="E24" s="1"/>
      <c r="F24" s="1"/>
      <c r="G24" s="1"/>
      <c r="H24" s="8">
        <f t="shared" si="2"/>
        <v>0</v>
      </c>
      <c r="I24" s="1"/>
      <c r="J24" s="5"/>
      <c r="K24" s="22"/>
      <c r="L24" s="22">
        <v>30</v>
      </c>
    </row>
    <row r="25" spans="1:12" x14ac:dyDescent="0.25">
      <c r="A25" s="1"/>
      <c r="B25" s="1"/>
      <c r="C25" s="5" t="s">
        <v>45</v>
      </c>
      <c r="D25" s="23">
        <v>500</v>
      </c>
      <c r="E25" s="23">
        <v>500</v>
      </c>
      <c r="F25" s="23"/>
      <c r="G25" s="23">
        <v>1000</v>
      </c>
      <c r="H25" s="8">
        <f t="shared" si="2"/>
        <v>2000</v>
      </c>
      <c r="I25" s="1"/>
      <c r="J25" s="5"/>
      <c r="K25" s="22"/>
      <c r="L25" s="22"/>
    </row>
    <row r="26" spans="1:12" x14ac:dyDescent="0.25">
      <c r="A26" s="1"/>
      <c r="B26" s="1"/>
      <c r="C26" s="5" t="s">
        <v>37</v>
      </c>
      <c r="D26" s="1">
        <v>1500</v>
      </c>
      <c r="E26" s="1">
        <v>1500</v>
      </c>
      <c r="F26" s="1">
        <v>1500</v>
      </c>
      <c r="G26" s="1">
        <v>500</v>
      </c>
      <c r="H26" s="8">
        <f t="shared" si="2"/>
        <v>5000</v>
      </c>
      <c r="I26" s="1"/>
      <c r="J26" s="5"/>
      <c r="K26" s="22"/>
      <c r="L26" s="22"/>
    </row>
    <row r="27" spans="1:12" ht="39.6" x14ac:dyDescent="0.25">
      <c r="A27" s="1"/>
      <c r="B27" s="1"/>
      <c r="C27" s="5" t="s">
        <v>38</v>
      </c>
      <c r="D27" s="1"/>
      <c r="E27" s="1"/>
      <c r="F27" s="1"/>
      <c r="G27" s="1"/>
      <c r="H27" s="8">
        <f t="shared" si="2"/>
        <v>0</v>
      </c>
      <c r="I27" s="1"/>
      <c r="J27" s="5"/>
      <c r="K27" s="22"/>
      <c r="L27" s="22">
        <v>600</v>
      </c>
    </row>
    <row r="28" spans="1:12" x14ac:dyDescent="0.25">
      <c r="A28" s="1"/>
      <c r="B28" s="1"/>
      <c r="C28" s="5" t="s">
        <v>39</v>
      </c>
      <c r="D28" s="1"/>
      <c r="E28" s="1"/>
      <c r="F28" s="1"/>
      <c r="G28" s="1"/>
      <c r="H28" s="8">
        <f t="shared" si="2"/>
        <v>0</v>
      </c>
      <c r="I28" s="1"/>
      <c r="J28" s="5"/>
      <c r="K28" s="22"/>
      <c r="L28" s="22">
        <v>1750</v>
      </c>
    </row>
    <row r="29" spans="1:12" ht="26.4" x14ac:dyDescent="0.25">
      <c r="A29" s="1"/>
      <c r="B29" s="1"/>
      <c r="C29" s="5" t="s">
        <v>40</v>
      </c>
      <c r="D29" s="1"/>
      <c r="E29" s="1"/>
      <c r="F29" s="1"/>
      <c r="G29" s="1"/>
      <c r="H29" s="8">
        <f t="shared" si="2"/>
        <v>0</v>
      </c>
      <c r="I29" s="1"/>
      <c r="J29" s="5"/>
      <c r="K29" s="22"/>
      <c r="L29" s="22">
        <v>2349</v>
      </c>
    </row>
    <row r="30" spans="1:12" ht="26.4" x14ac:dyDescent="0.25">
      <c r="A30" s="1"/>
      <c r="B30" s="1"/>
      <c r="C30" s="5" t="s">
        <v>41</v>
      </c>
      <c r="D30" s="1">
        <f>5000-D25</f>
        <v>4500</v>
      </c>
      <c r="E30" s="1">
        <f t="shared" ref="E30" si="5">5000-E25</f>
        <v>4500</v>
      </c>
      <c r="F30" s="1">
        <f>5000-(F25+G25)</f>
        <v>4000</v>
      </c>
      <c r="G30" s="1"/>
      <c r="H30" s="8">
        <f t="shared" si="2"/>
        <v>13000</v>
      </c>
      <c r="I30" s="1">
        <v>30000</v>
      </c>
      <c r="J30" s="5" t="s">
        <v>27</v>
      </c>
      <c r="K30" s="22">
        <v>3328.83</v>
      </c>
      <c r="L30" s="22">
        <v>1500</v>
      </c>
    </row>
    <row r="31" spans="1:12" ht="26.4" x14ac:dyDescent="0.25">
      <c r="A31" s="1"/>
      <c r="B31" s="1"/>
      <c r="C31" s="5" t="s">
        <v>42</v>
      </c>
      <c r="D31" s="1"/>
      <c r="E31" s="1"/>
      <c r="F31" s="1"/>
      <c r="G31" s="1"/>
      <c r="H31" s="8">
        <f t="shared" si="2"/>
        <v>0</v>
      </c>
      <c r="I31" s="1"/>
      <c r="J31" s="5"/>
      <c r="K31" s="22">
        <v>30995.360000000001</v>
      </c>
      <c r="L31" s="22">
        <v>67691</v>
      </c>
    </row>
    <row r="32" spans="1:12" ht="26.4" x14ac:dyDescent="0.25">
      <c r="A32" s="1"/>
      <c r="B32" s="1"/>
      <c r="C32" s="5" t="s">
        <v>43</v>
      </c>
      <c r="D32" s="1"/>
      <c r="E32" s="1"/>
      <c r="F32" s="1"/>
      <c r="G32" s="1"/>
      <c r="H32" s="8">
        <f t="shared" si="2"/>
        <v>0</v>
      </c>
      <c r="I32" s="1"/>
      <c r="J32" s="5"/>
      <c r="K32" s="22"/>
      <c r="L32" s="22">
        <v>901</v>
      </c>
    </row>
    <row r="33" spans="1:12" x14ac:dyDescent="0.25">
      <c r="A33" s="1"/>
      <c r="B33" s="1"/>
      <c r="C33" s="5" t="s">
        <v>44</v>
      </c>
      <c r="D33" s="1"/>
      <c r="E33" s="1"/>
      <c r="F33" s="1"/>
      <c r="G33" s="1"/>
      <c r="H33" s="8">
        <f t="shared" si="2"/>
        <v>0</v>
      </c>
      <c r="I33" s="1"/>
      <c r="J33" s="5"/>
      <c r="K33" s="22"/>
      <c r="L33" s="22">
        <v>300</v>
      </c>
    </row>
    <row r="35" spans="1:12" x14ac:dyDescent="0.25">
      <c r="K35" s="16"/>
      <c r="L35" s="16"/>
    </row>
  </sheetData>
  <autoFilter ref="A2:C33" xr:uid="{00000000-0009-0000-0000-000000000000}"/>
  <phoneticPr fontId="8" type="noConversion"/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1 -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Riina Haljasoks</cp:lastModifiedBy>
  <cp:revision>0</cp:revision>
  <dcterms:created xsi:type="dcterms:W3CDTF">2023-09-08T05:32:17Z</dcterms:created>
  <dcterms:modified xsi:type="dcterms:W3CDTF">2023-09-19T06:12:35Z</dcterms:modified>
  <cp:category/>
  <cp:contentStatus/>
</cp:coreProperties>
</file>